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555"/>
  </bookViews>
  <sheets>
    <sheet name="FOI 4682" sheetId="1" r:id="rId1"/>
  </sheets>
  <calcPr calcId="145621"/>
</workbook>
</file>

<file path=xl/calcChain.xml><?xml version="1.0" encoding="utf-8"?>
<calcChain xmlns="http://schemas.openxmlformats.org/spreadsheetml/2006/main">
  <c r="C27" i="1" l="1"/>
  <c r="D27" i="1"/>
  <c r="D5" i="1"/>
  <c r="C5" i="1"/>
  <c r="D23" i="1"/>
  <c r="C23" i="1"/>
  <c r="D24" i="1"/>
  <c r="C24" i="1"/>
  <c r="D22" i="1"/>
  <c r="C22" i="1"/>
  <c r="C28" i="1" l="1"/>
  <c r="D28" i="1"/>
  <c r="C15" i="1"/>
  <c r="D17" i="1"/>
  <c r="C17" i="1"/>
  <c r="D15" i="1"/>
  <c r="D12" i="1" l="1"/>
  <c r="D18" i="1" s="1"/>
  <c r="C12" i="1"/>
  <c r="C18" i="1" s="1"/>
  <c r="D6" i="1"/>
  <c r="D7" i="1" s="1"/>
  <c r="C6" i="1"/>
  <c r="C7" i="1" s="1"/>
</calcChain>
</file>

<file path=xl/sharedStrings.xml><?xml version="1.0" encoding="utf-8"?>
<sst xmlns="http://schemas.openxmlformats.org/spreadsheetml/2006/main" count="29" uniqueCount="15">
  <si>
    <t>Staff Flow 20-21</t>
  </si>
  <si>
    <t>£</t>
  </si>
  <si>
    <t>ID Medical</t>
  </si>
  <si>
    <t>Pertemps</t>
  </si>
  <si>
    <t>Interact Medical</t>
  </si>
  <si>
    <t>Medacs</t>
  </si>
  <si>
    <t>Athona</t>
  </si>
  <si>
    <t>Holt Doctors</t>
  </si>
  <si>
    <t>National Locum</t>
  </si>
  <si>
    <t>Hours</t>
  </si>
  <si>
    <t>Staff Flow 19-20</t>
  </si>
  <si>
    <t>Accident &amp; Emergency Agency Ltd</t>
  </si>
  <si>
    <t>Staff Flow 18-19</t>
  </si>
  <si>
    <t>Doctors On Call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</si>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</sst>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&quot;£&quot;#,##0"/>
    <numFmt numFmtId="166" formatCode="&quot;£&quot;#,##0.00"/>
    <numFmt numFmtId="167" formatCode="0.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Baskerville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21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38" borderId="10" applyNumberFormat="0" applyAlignment="0" applyProtection="0"/>
    <xf numFmtId="0" fontId="25" fillId="51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38" borderId="10" applyNumberFormat="0" applyAlignment="0" applyProtection="0"/>
    <xf numFmtId="0" fontId="32" fillId="0" borderId="15" applyNumberFormat="0" applyFill="0" applyAlignment="0" applyProtection="0"/>
    <xf numFmtId="0" fontId="33" fillId="5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4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34" fillId="0" borderId="0"/>
    <xf numFmtId="0" fontId="18" fillId="0" borderId="0"/>
    <xf numFmtId="0" fontId="18" fillId="0" borderId="0"/>
    <xf numFmtId="40" fontId="18" fillId="0" borderId="0"/>
    <xf numFmtId="4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18" fillId="0" borderId="0"/>
    <xf numFmtId="0" fontId="42" fillId="0" borderId="0"/>
    <xf numFmtId="0" fontId="1" fillId="0" borderId="0"/>
    <xf numFmtId="40" fontId="18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43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18" fillId="0" borderId="0"/>
    <xf numFmtId="4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34" fillId="0" borderId="0"/>
    <xf numFmtId="0" fontId="43" fillId="0" borderId="0"/>
    <xf numFmtId="40" fontId="18" fillId="0" borderId="0"/>
    <xf numFmtId="4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8" fillId="0" borderId="0"/>
    <xf numFmtId="0" fontId="1" fillId="0" borderId="0"/>
    <xf numFmtId="0" fontId="43" fillId="0" borderId="0"/>
    <xf numFmtId="0" fontId="18" fillId="0" borderId="0"/>
    <xf numFmtId="0" fontId="18" fillId="0" borderId="0"/>
    <xf numFmtId="0" fontId="41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53" borderId="16" applyNumberFormat="0" applyFont="0" applyAlignment="0" applyProtection="0"/>
    <xf numFmtId="0" fontId="18" fillId="53" borderId="16" applyNumberFormat="0" applyFont="0" applyAlignment="0" applyProtection="0"/>
    <xf numFmtId="0" fontId="35" fillId="38" borderId="17" applyNumberFormat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</cellStyleXfs>
  <cellXfs count="14">
    <xf numFmtId="0" fontId="0" fillId="0" borderId="0" xfId="0"/>
    <xf numFmtId="0" fontId="16" fillId="0" borderId="19" xfId="0" applyFont="1" applyBorder="1"/>
    <xf numFmtId="0" fontId="0" fillId="0" borderId="0" xfId="0"/>
    <xf numFmtId="0" fontId="16" fillId="0" borderId="19" xfId="0" applyFont="1" applyFill="1" applyBorder="1"/>
    <xf numFmtId="0" fontId="44" fillId="0" borderId="19" xfId="0" applyFont="1" applyFill="1" applyBorder="1"/>
    <xf numFmtId="1" fontId="45" fillId="0" borderId="19" xfId="0" applyNumberFormat="1" applyFont="1" applyBorder="1"/>
    <xf numFmtId="165" fontId="45" fillId="0" borderId="19" xfId="0" applyNumberFormat="1" applyFont="1" applyBorder="1"/>
    <xf numFmtId="167" fontId="46" fillId="0" borderId="19" xfId="0" applyNumberFormat="1" applyFont="1" applyBorder="1"/>
    <xf numFmtId="165" fontId="46" fillId="0" borderId="19" xfId="0" applyNumberFormat="1" applyFont="1" applyBorder="1"/>
    <xf numFmtId="0" fontId="45" fillId="0" borderId="19" xfId="0" applyFont="1" applyBorder="1"/>
    <xf numFmtId="0" fontId="45" fillId="0" borderId="19" xfId="0" applyFont="1" applyFill="1" applyBorder="1"/>
    <xf numFmtId="0" fontId="46" fillId="0" borderId="19" xfId="0" applyFont="1" applyFill="1" applyBorder="1"/>
    <xf numFmtId="166" fontId="45" fillId="0" borderId="19" xfId="0" applyNumberFormat="1" applyFont="1" applyBorder="1"/>
    <xf numFmtId="0" fontId="46" fillId="0" borderId="19" xfId="0" applyFont="1" applyBorder="1"/>
  </cellXfs>
  <cellStyles count="424">
    <cellStyle name="0,0_x000d__x000a_NA_x000d__x000a_" xfId="46"/>
    <cellStyle name="20% - Accent1" xfId="18" builtinId="30" customBuiltin="1"/>
    <cellStyle name="20% - Accent1 2" xfId="47"/>
    <cellStyle name="20% - Accent1 2 2" xfId="48"/>
    <cellStyle name="20% - Accent1 2 3" xfId="49"/>
    <cellStyle name="20% - Accent2" xfId="22" builtinId="34" customBuiltin="1"/>
    <cellStyle name="20% - Accent2 2" xfId="50"/>
    <cellStyle name="20% - Accent2 2 2" xfId="51"/>
    <cellStyle name="20% - Accent2 2 3" xfId="52"/>
    <cellStyle name="20% - Accent3" xfId="26" builtinId="38" customBuiltin="1"/>
    <cellStyle name="20% - Accent3 2" xfId="53"/>
    <cellStyle name="20% - Accent3 2 2" xfId="54"/>
    <cellStyle name="20% - Accent3 2 3" xfId="55"/>
    <cellStyle name="20% - Accent4" xfId="30" builtinId="42" customBuiltin="1"/>
    <cellStyle name="20% - Accent4 2" xfId="56"/>
    <cellStyle name="20% - Accent4 2 2" xfId="57"/>
    <cellStyle name="20% - Accent4 2 3" xfId="58"/>
    <cellStyle name="20% - Accent5" xfId="34" builtinId="46" customBuiltin="1"/>
    <cellStyle name="20% - Accent5 2" xfId="59"/>
    <cellStyle name="20% - Accent5 2 2" xfId="60"/>
    <cellStyle name="20% - Accent5 2 3" xfId="61"/>
    <cellStyle name="20% - Accent6" xfId="38" builtinId="50" customBuiltin="1"/>
    <cellStyle name="20% - Accent6 2" xfId="62"/>
    <cellStyle name="20% - Accent6 2 2" xfId="63"/>
    <cellStyle name="20% - Accent6 2 3" xfId="64"/>
    <cellStyle name="40% - Accent1" xfId="19" builtinId="31" customBuiltin="1"/>
    <cellStyle name="40% - Accent1 2" xfId="65"/>
    <cellStyle name="40% - Accent1 2 2" xfId="66"/>
    <cellStyle name="40% - Accent1 2 3" xfId="67"/>
    <cellStyle name="40% - Accent2" xfId="23" builtinId="35" customBuiltin="1"/>
    <cellStyle name="40% - Accent2 2" xfId="68"/>
    <cellStyle name="40% - Accent2 2 2" xfId="69"/>
    <cellStyle name="40% - Accent2 2 3" xfId="70"/>
    <cellStyle name="40% - Accent3" xfId="27" builtinId="39" customBuiltin="1"/>
    <cellStyle name="40% - Accent3 2" xfId="71"/>
    <cellStyle name="40% - Accent3 2 2" xfId="72"/>
    <cellStyle name="40% - Accent3 2 3" xfId="73"/>
    <cellStyle name="40% - Accent4" xfId="31" builtinId="43" customBuiltin="1"/>
    <cellStyle name="40% - Accent4 2" xfId="74"/>
    <cellStyle name="40% - Accent4 2 2" xfId="75"/>
    <cellStyle name="40% - Accent4 2 3" xfId="76"/>
    <cellStyle name="40% - Accent5" xfId="35" builtinId="47" customBuiltin="1"/>
    <cellStyle name="40% - Accent5 2" xfId="77"/>
    <cellStyle name="40% - Accent5 2 2" xfId="78"/>
    <cellStyle name="40% - Accent5 2 3" xfId="79"/>
    <cellStyle name="40% - Accent6" xfId="39" builtinId="51" customBuiltin="1"/>
    <cellStyle name="40% - Accent6 2" xfId="80"/>
    <cellStyle name="40% - Accent6 2 2" xfId="81"/>
    <cellStyle name="40% - Accent6 2 3" xfId="82"/>
    <cellStyle name="60% - Accent1" xfId="20" builtinId="32" customBuiltin="1"/>
    <cellStyle name="60% - Accent1 2" xfId="83"/>
    <cellStyle name="60% - Accent2" xfId="24" builtinId="36" customBuiltin="1"/>
    <cellStyle name="60% - Accent2 2" xfId="84"/>
    <cellStyle name="60% - Accent3" xfId="28" builtinId="40" customBuiltin="1"/>
    <cellStyle name="60% - Accent3 2" xfId="85"/>
    <cellStyle name="60% - Accent4" xfId="32" builtinId="44" customBuiltin="1"/>
    <cellStyle name="60% - Accent4 2" xfId="86"/>
    <cellStyle name="60% - Accent5" xfId="36" builtinId="48" customBuiltin="1"/>
    <cellStyle name="60% - Accent5 2" xfId="87"/>
    <cellStyle name="60% - Accent6" xfId="40" builtinId="52" customBuiltin="1"/>
    <cellStyle name="60% - Accent6 2" xfId="88"/>
    <cellStyle name="Accent1" xfId="17" builtinId="29" customBuiltin="1"/>
    <cellStyle name="Accent1 2" xfId="89"/>
    <cellStyle name="Accent2" xfId="21" builtinId="33" customBuiltin="1"/>
    <cellStyle name="Accent2 2" xfId="90"/>
    <cellStyle name="Accent3" xfId="25" builtinId="37" customBuiltin="1"/>
    <cellStyle name="Accent3 2" xfId="91"/>
    <cellStyle name="Accent4" xfId="29" builtinId="41" customBuiltin="1"/>
    <cellStyle name="Accent4 2" xfId="92"/>
    <cellStyle name="Accent5" xfId="33" builtinId="45" customBuiltin="1"/>
    <cellStyle name="Accent5 2" xfId="93"/>
    <cellStyle name="Accent6" xfId="37" builtinId="49" customBuiltin="1"/>
    <cellStyle name="Accent6 2" xfId="94"/>
    <cellStyle name="Bad" xfId="7" builtinId="27" customBuiltin="1"/>
    <cellStyle name="Bad 2" xfId="95"/>
    <cellStyle name="Calculation" xfId="11" builtinId="22" customBuiltin="1"/>
    <cellStyle name="Calculation 2" xfId="96"/>
    <cellStyle name="Check Cell" xfId="13" builtinId="23" customBuiltin="1"/>
    <cellStyle name="Check Cell 2" xfId="97"/>
    <cellStyle name="Comma 2" xfId="98"/>
    <cellStyle name="Comma 2 2" xfId="99"/>
    <cellStyle name="Comma 2 3" xfId="100"/>
    <cellStyle name="Comma 3" xfId="101"/>
    <cellStyle name="Explanatory Text" xfId="15" builtinId="53" customBuiltin="1"/>
    <cellStyle name="Explanatory Text 2" xfId="102"/>
    <cellStyle name="Good" xfId="6" builtinId="26" customBuiltin="1"/>
    <cellStyle name="Good 2" xfId="103"/>
    <cellStyle name="Heading 1" xfId="2" builtinId="16" customBuiltin="1"/>
    <cellStyle name="Heading 1 2" xfId="104"/>
    <cellStyle name="Heading 2" xfId="3" builtinId="17" customBuiltin="1"/>
    <cellStyle name="Heading 2 2" xfId="105"/>
    <cellStyle name="Heading 3" xfId="4" builtinId="18" customBuiltin="1"/>
    <cellStyle name="Heading 3 2" xfId="106"/>
    <cellStyle name="Heading 4" xfId="5" builtinId="19" customBuiltin="1"/>
    <cellStyle name="Heading 4 2" xfId="107"/>
    <cellStyle name="Hyperlink 2" xfId="108"/>
    <cellStyle name="Input" xfId="9" builtinId="20" customBuiltin="1"/>
    <cellStyle name="Input 2" xfId="109"/>
    <cellStyle name="Linked Cell" xfId="12" builtinId="24" customBuiltin="1"/>
    <cellStyle name="Linked Cell 2" xfId="110"/>
    <cellStyle name="Neutral" xfId="8" builtinId="28" customBuiltin="1"/>
    <cellStyle name="Neutral 2" xfId="111"/>
    <cellStyle name="Normal" xfId="0" builtinId="0"/>
    <cellStyle name="Normal 10" xfId="112"/>
    <cellStyle name="Normal 10 2" xfId="113"/>
    <cellStyle name="Normal 10 2 2" xfId="114"/>
    <cellStyle name="Normal 10 3" xfId="115"/>
    <cellStyle name="Normal 10 3 2" xfId="116"/>
    <cellStyle name="Normal 10 4" xfId="117"/>
    <cellStyle name="Normal 11" xfId="118"/>
    <cellStyle name="Normal 11 2" xfId="119"/>
    <cellStyle name="Normal 11 2 2" xfId="120"/>
    <cellStyle name="Normal 11 3" xfId="121"/>
    <cellStyle name="Normal 11 3 2" xfId="122"/>
    <cellStyle name="Normal 11 4" xfId="123"/>
    <cellStyle name="Normal 12" xfId="124"/>
    <cellStyle name="Normal 12 2" xfId="125"/>
    <cellStyle name="Normal 12 2 2" xfId="126"/>
    <cellStyle name="Normal 12 3" xfId="127"/>
    <cellStyle name="Normal 12 3 2" xfId="128"/>
    <cellStyle name="Normal 12 4" xfId="129"/>
    <cellStyle name="Normal 12 5" xfId="130"/>
    <cellStyle name="Normal 12 6" xfId="131"/>
    <cellStyle name="Normal 13" xfId="132"/>
    <cellStyle name="Normal 13 2" xfId="133"/>
    <cellStyle name="Normal 13 2 2" xfId="134"/>
    <cellStyle name="Normal 13 3" xfId="135"/>
    <cellStyle name="Normal 14" xfId="136"/>
    <cellStyle name="Normal 14 2" xfId="137"/>
    <cellStyle name="Normal 14 2 2" xfId="138"/>
    <cellStyle name="Normal 14 3" xfId="139"/>
    <cellStyle name="Normal 15" xfId="140"/>
    <cellStyle name="Normal 15 2" xfId="141"/>
    <cellStyle name="Normal 15 2 2" xfId="142"/>
    <cellStyle name="Normal 15 3" xfId="143"/>
    <cellStyle name="Normal 16" xfId="144"/>
    <cellStyle name="Normal 16 2" xfId="145"/>
    <cellStyle name="Normal 16 2 2" xfId="146"/>
    <cellStyle name="Normal 16 3" xfId="147"/>
    <cellStyle name="Normal 17" xfId="148"/>
    <cellStyle name="Normal 17 2" xfId="149"/>
    <cellStyle name="Normal 17 2 2" xfId="150"/>
    <cellStyle name="Normal 17 3" xfId="151"/>
    <cellStyle name="Normal 18" xfId="152"/>
    <cellStyle name="Normal 18 2" xfId="153"/>
    <cellStyle name="Normal 18 2 2" xfId="154"/>
    <cellStyle name="Normal 18 3" xfId="155"/>
    <cellStyle name="Normal 19" xfId="156"/>
    <cellStyle name="Normal 19 2" xfId="157"/>
    <cellStyle name="Normal 19 2 2" xfId="158"/>
    <cellStyle name="Normal 19 3" xfId="159"/>
    <cellStyle name="Normal 2" xfId="42"/>
    <cellStyle name="Normal 2 10" xfId="161"/>
    <cellStyle name="Normal 2 11" xfId="401"/>
    <cellStyle name="Normal 2 12" xfId="160"/>
    <cellStyle name="Normal 2 2" xfId="162"/>
    <cellStyle name="Normal 2 2 2" xfId="163"/>
    <cellStyle name="Normal 2 2 2 2" xfId="164"/>
    <cellStyle name="Normal 2 2 3" xfId="165"/>
    <cellStyle name="Normal 2 3" xfId="166"/>
    <cellStyle name="Normal 2 3 2" xfId="167"/>
    <cellStyle name="Normal 2 3 3" xfId="168"/>
    <cellStyle name="Normal 2 3 3 2" xfId="169"/>
    <cellStyle name="Normal 2 3 3 2 2" xfId="170"/>
    <cellStyle name="Normal 2 4" xfId="171"/>
    <cellStyle name="Normal 2 4 2" xfId="172"/>
    <cellStyle name="Normal 2 5" xfId="173"/>
    <cellStyle name="Normal 2 5 2" xfId="174"/>
    <cellStyle name="Normal 2 6" xfId="175"/>
    <cellStyle name="Normal 2 6 2" xfId="176"/>
    <cellStyle name="Normal 2 7" xfId="177"/>
    <cellStyle name="Normal 2 8" xfId="178"/>
    <cellStyle name="Normal 2 9" xfId="179"/>
    <cellStyle name="Normal 20" xfId="180"/>
    <cellStyle name="Normal 20 2" xfId="181"/>
    <cellStyle name="Normal 20 2 2" xfId="182"/>
    <cellStyle name="Normal 20 3" xfId="183"/>
    <cellStyle name="Normal 21" xfId="184"/>
    <cellStyle name="Normal 21 2" xfId="185"/>
    <cellStyle name="Normal 21 2 2" xfId="186"/>
    <cellStyle name="Normal 21 3" xfId="187"/>
    <cellStyle name="Normal 22" xfId="188"/>
    <cellStyle name="Normal 22 2" xfId="189"/>
    <cellStyle name="Normal 22 2 2" xfId="190"/>
    <cellStyle name="Normal 22 3" xfId="191"/>
    <cellStyle name="Normal 23" xfId="192"/>
    <cellStyle name="Normal 23 2" xfId="193"/>
    <cellStyle name="Normal 23 2 2" xfId="194"/>
    <cellStyle name="Normal 23 3" xfId="195"/>
    <cellStyle name="Normal 24" xfId="196"/>
    <cellStyle name="Normal 24 2" xfId="197"/>
    <cellStyle name="Normal 24 2 2" xfId="198"/>
    <cellStyle name="Normal 24 3" xfId="199"/>
    <cellStyle name="Normal 25" xfId="200"/>
    <cellStyle name="Normal 25 2" xfId="201"/>
    <cellStyle name="Normal 25 2 2" xfId="202"/>
    <cellStyle name="Normal 25 3" xfId="203"/>
    <cellStyle name="Normal 26" xfId="204"/>
    <cellStyle name="Normal 26 2" xfId="205"/>
    <cellStyle name="Normal 26 2 2" xfId="206"/>
    <cellStyle name="Normal 26 3" xfId="207"/>
    <cellStyle name="Normal 27" xfId="208"/>
    <cellStyle name="Normal 27 2" xfId="209"/>
    <cellStyle name="Normal 27 2 2" xfId="210"/>
    <cellStyle name="Normal 27 3" xfId="211"/>
    <cellStyle name="Normal 28" xfId="212"/>
    <cellStyle name="Normal 28 2" xfId="213"/>
    <cellStyle name="Normal 28 2 2" xfId="214"/>
    <cellStyle name="Normal 28 3" xfId="215"/>
    <cellStyle name="Normal 29" xfId="216"/>
    <cellStyle name="Normal 29 2" xfId="217"/>
    <cellStyle name="Normal 29 2 2" xfId="218"/>
    <cellStyle name="Normal 29 3" xfId="219"/>
    <cellStyle name="Normal 3" xfId="44"/>
    <cellStyle name="Normal 3 2" xfId="220"/>
    <cellStyle name="Normal 3 2 2" xfId="221"/>
    <cellStyle name="Normal 3 2 3" xfId="222"/>
    <cellStyle name="Normal 3 2 4" xfId="223"/>
    <cellStyle name="Normal 3 3" xfId="224"/>
    <cellStyle name="Normal 3 3 2" xfId="225"/>
    <cellStyle name="Normal 3 4" xfId="226"/>
    <cellStyle name="Normal 3 5" xfId="227"/>
    <cellStyle name="Normal 3 6" xfId="228"/>
    <cellStyle name="Normal 30" xfId="229"/>
    <cellStyle name="Normal 30 2" xfId="230"/>
    <cellStyle name="Normal 30 2 2" xfId="231"/>
    <cellStyle name="Normal 30 3" xfId="232"/>
    <cellStyle name="Normal 31" xfId="233"/>
    <cellStyle name="Normal 31 2" xfId="234"/>
    <cellStyle name="Normal 31 2 2" xfId="235"/>
    <cellStyle name="Normal 31 3" xfId="236"/>
    <cellStyle name="Normal 32" xfId="237"/>
    <cellStyle name="Normal 32 2" xfId="238"/>
    <cellStyle name="Normal 32 2 2" xfId="239"/>
    <cellStyle name="Normal 32 3" xfId="240"/>
    <cellStyle name="Normal 33" xfId="241"/>
    <cellStyle name="Normal 33 2" xfId="242"/>
    <cellStyle name="Normal 33 2 2" xfId="243"/>
    <cellStyle name="Normal 33 3" xfId="244"/>
    <cellStyle name="Normal 34" xfId="245"/>
    <cellStyle name="Normal 34 2" xfId="246"/>
    <cellStyle name="Normal 34 2 2" xfId="247"/>
    <cellStyle name="Normal 34 3" xfId="248"/>
    <cellStyle name="Normal 35" xfId="249"/>
    <cellStyle name="Normal 35 2" xfId="250"/>
    <cellStyle name="Normal 35 2 2" xfId="251"/>
    <cellStyle name="Normal 35 3" xfId="252"/>
    <cellStyle name="Normal 36" xfId="253"/>
    <cellStyle name="Normal 36 2" xfId="254"/>
    <cellStyle name="Normal 36 2 2" xfId="255"/>
    <cellStyle name="Normal 36 3" xfId="256"/>
    <cellStyle name="Normal 37" xfId="257"/>
    <cellStyle name="Normal 37 2" xfId="258"/>
    <cellStyle name="Normal 37 2 2" xfId="259"/>
    <cellStyle name="Normal 37 3" xfId="260"/>
    <cellStyle name="Normal 38" xfId="261"/>
    <cellStyle name="Normal 38 2" xfId="262"/>
    <cellStyle name="Normal 38 2 2" xfId="263"/>
    <cellStyle name="Normal 38 3" xfId="264"/>
    <cellStyle name="Normal 39" xfId="265"/>
    <cellStyle name="Normal 39 2" xfId="266"/>
    <cellStyle name="Normal 39 2 2" xfId="267"/>
    <cellStyle name="Normal 39 3" xfId="268"/>
    <cellStyle name="Normal 4" xfId="45"/>
    <cellStyle name="Normal 4 2" xfId="270"/>
    <cellStyle name="Normal 4 2 2" xfId="271"/>
    <cellStyle name="Normal 4 2 2 2" xfId="272"/>
    <cellStyle name="Normal 4 2 3" xfId="273"/>
    <cellStyle name="Normal 4 2 4" xfId="274"/>
    <cellStyle name="Normal 4 2 5" xfId="275"/>
    <cellStyle name="Normal 4 2 6" xfId="276"/>
    <cellStyle name="Normal 4 3" xfId="277"/>
    <cellStyle name="Normal 4 4" xfId="278"/>
    <cellStyle name="Normal 4 4 2" xfId="279"/>
    <cellStyle name="Normal 4 5" xfId="280"/>
    <cellStyle name="Normal 4 6" xfId="281"/>
    <cellStyle name="Normal 4 7" xfId="269"/>
    <cellStyle name="Normal 40" xfId="282"/>
    <cellStyle name="Normal 40 2" xfId="283"/>
    <cellStyle name="Normal 40 2 2" xfId="284"/>
    <cellStyle name="Normal 40 3" xfId="285"/>
    <cellStyle name="Normal 41" xfId="286"/>
    <cellStyle name="Normal 41 2" xfId="287"/>
    <cellStyle name="Normal 41 2 2" xfId="288"/>
    <cellStyle name="Normal 41 3" xfId="289"/>
    <cellStyle name="Normal 42" xfId="290"/>
    <cellStyle name="Normal 42 2" xfId="291"/>
    <cellStyle name="Normal 42 2 2" xfId="292"/>
    <cellStyle name="Normal 42 3" xfId="293"/>
    <cellStyle name="Normal 43" xfId="294"/>
    <cellStyle name="Normal 43 2" xfId="295"/>
    <cellStyle name="Normal 43 2 2" xfId="296"/>
    <cellStyle name="Normal 43 3" xfId="297"/>
    <cellStyle name="Normal 44" xfId="298"/>
    <cellStyle name="Normal 44 2" xfId="299"/>
    <cellStyle name="Normal 44 2 2" xfId="300"/>
    <cellStyle name="Normal 44 3" xfId="301"/>
    <cellStyle name="Normal 45" xfId="302"/>
    <cellStyle name="Normal 45 2" xfId="303"/>
    <cellStyle name="Normal 45 2 2" xfId="304"/>
    <cellStyle name="Normal 45 3" xfId="305"/>
    <cellStyle name="Normal 46" xfId="306"/>
    <cellStyle name="Normal 46 2" xfId="307"/>
    <cellStyle name="Normal 46 2 2" xfId="308"/>
    <cellStyle name="Normal 46 3" xfId="309"/>
    <cellStyle name="Normal 47" xfId="310"/>
    <cellStyle name="Normal 47 2" xfId="311"/>
    <cellStyle name="Normal 47 2 2" xfId="312"/>
    <cellStyle name="Normal 47 3" xfId="313"/>
    <cellStyle name="Normal 48" xfId="314"/>
    <cellStyle name="Normal 48 2" xfId="315"/>
    <cellStyle name="Normal 49" xfId="316"/>
    <cellStyle name="Normal 49 2" xfId="317"/>
    <cellStyle name="Normal 5" xfId="318"/>
    <cellStyle name="Normal 5 2" xfId="319"/>
    <cellStyle name="Normal 5 3" xfId="320"/>
    <cellStyle name="Normal 5 4" xfId="321"/>
    <cellStyle name="Normal 5 5" xfId="322"/>
    <cellStyle name="Normal 5 5 2" xfId="323"/>
    <cellStyle name="Normal 5 6" xfId="324"/>
    <cellStyle name="Normal 5 7" xfId="419"/>
    <cellStyle name="Normal 5 8" xfId="420"/>
    <cellStyle name="Normal 50" xfId="325"/>
    <cellStyle name="Normal 50 2" xfId="326"/>
    <cellStyle name="Normal 51" xfId="327"/>
    <cellStyle name="Normal 51 2" xfId="328"/>
    <cellStyle name="Normal 52" xfId="329"/>
    <cellStyle name="Normal 53" xfId="330"/>
    <cellStyle name="Normal 54" xfId="331"/>
    <cellStyle name="Normal 55" xfId="332"/>
    <cellStyle name="Normal 56" xfId="333"/>
    <cellStyle name="Normal 57" xfId="334"/>
    <cellStyle name="Normal 58" xfId="392"/>
    <cellStyle name="Normal 58 2" xfId="403"/>
    <cellStyle name="Normal 59" xfId="393"/>
    <cellStyle name="Normal 59 2" xfId="404"/>
    <cellStyle name="Normal 6" xfId="335"/>
    <cellStyle name="Normal 6 2" xfId="336"/>
    <cellStyle name="Normal 6 2 2" xfId="337"/>
    <cellStyle name="Normal 6 2 2 2" xfId="338"/>
    <cellStyle name="Normal 6 2 3" xfId="339"/>
    <cellStyle name="Normal 6 3" xfId="340"/>
    <cellStyle name="Normal 6 4" xfId="341"/>
    <cellStyle name="Normal 6 5" xfId="342"/>
    <cellStyle name="Normal 6 6" xfId="343"/>
    <cellStyle name="Normal 6 7" xfId="344"/>
    <cellStyle name="Normal 6 8" xfId="345"/>
    <cellStyle name="Normal 60" xfId="394"/>
    <cellStyle name="Normal 60 2" xfId="405"/>
    <cellStyle name="Normal 61" xfId="395"/>
    <cellStyle name="Normal 61 2" xfId="406"/>
    <cellStyle name="Normal 62" xfId="396"/>
    <cellStyle name="Normal 62 2" xfId="407"/>
    <cellStyle name="Normal 63" xfId="397"/>
    <cellStyle name="Normal 63 2" xfId="408"/>
    <cellStyle name="Normal 64" xfId="398"/>
    <cellStyle name="Normal 64 2" xfId="409"/>
    <cellStyle name="Normal 65" xfId="399"/>
    <cellStyle name="Normal 65 2" xfId="410"/>
    <cellStyle name="Normal 66" xfId="400"/>
    <cellStyle name="Normal 66 2" xfId="411"/>
    <cellStyle name="Normal 67" xfId="412"/>
    <cellStyle name="Normal 67 2" xfId="414"/>
    <cellStyle name="Normal 68" xfId="413"/>
    <cellStyle name="Normal 68 2" xfId="415"/>
    <cellStyle name="Normal 69" xfId="416"/>
    <cellStyle name="Normal 7" xfId="346"/>
    <cellStyle name="Normal 7 2" xfId="347"/>
    <cellStyle name="Normal 7 2 2" xfId="348"/>
    <cellStyle name="Normal 7 2 2 2" xfId="349"/>
    <cellStyle name="Normal 7 3" xfId="350"/>
    <cellStyle name="Normal 7 4" xfId="351"/>
    <cellStyle name="Normal 7 5" xfId="352"/>
    <cellStyle name="Normal 7 5 2" xfId="353"/>
    <cellStyle name="Normal 7 6" xfId="354"/>
    <cellStyle name="Normal 7 7" xfId="355"/>
    <cellStyle name="Normal 70" xfId="417"/>
    <cellStyle name="Normal 71" xfId="41"/>
    <cellStyle name="Normal 71 2" xfId="418"/>
    <cellStyle name="Normal 72" xfId="421"/>
    <cellStyle name="Normal 72 2" xfId="422"/>
    <cellStyle name="Normal 72 3" xfId="423"/>
    <cellStyle name="Normal 8" xfId="356"/>
    <cellStyle name="Normal 8 2" xfId="357"/>
    <cellStyle name="Normal 8 2 2" xfId="358"/>
    <cellStyle name="Normal 8 2 2 2" xfId="359"/>
    <cellStyle name="Normal 8 3" xfId="360"/>
    <cellStyle name="Normal 8 4" xfId="361"/>
    <cellStyle name="Normal 8 4 2" xfId="362"/>
    <cellStyle name="Normal 8 5" xfId="363"/>
    <cellStyle name="Normal 8 6" xfId="364"/>
    <cellStyle name="Normal 9" xfId="365"/>
    <cellStyle name="Normal 9 2" xfId="366"/>
    <cellStyle name="Normal 9 2 2" xfId="367"/>
    <cellStyle name="Normal 9 2 2 2" xfId="368"/>
    <cellStyle name="Normal 9 3" xfId="369"/>
    <cellStyle name="Normal 9 4" xfId="370"/>
    <cellStyle name="Normal 9 4 2" xfId="371"/>
    <cellStyle name="Normal 9 5" xfId="372"/>
    <cellStyle name="Normal 9 6" xfId="373"/>
    <cellStyle name="Note 2" xfId="43"/>
    <cellStyle name="Note 2 2" xfId="375"/>
    <cellStyle name="Note 2 3" xfId="402"/>
    <cellStyle name="Note 2 4" xfId="374"/>
    <cellStyle name="Output" xfId="10" builtinId="21" customBuiltin="1"/>
    <cellStyle name="Output 2" xfId="376"/>
    <cellStyle name="Percent 2" xfId="377"/>
    <cellStyle name="Percent 2 2" xfId="378"/>
    <cellStyle name="Percent 2 2 2" xfId="379"/>
    <cellStyle name="Percent 2 3" xfId="380"/>
    <cellStyle name="Percent 3" xfId="381"/>
    <cellStyle name="Percent 4" xfId="382"/>
    <cellStyle name="Percent 5" xfId="383"/>
    <cellStyle name="Percent 6" xfId="384"/>
    <cellStyle name="Percent 6 2" xfId="385"/>
    <cellStyle name="Percent 6 3" xfId="386"/>
    <cellStyle name="Percent 7" xfId="387"/>
    <cellStyle name="Style 1" xfId="388"/>
    <cellStyle name="Title" xfId="1" builtinId="15" customBuiltin="1"/>
    <cellStyle name="Title 2" xfId="389"/>
    <cellStyle name="Total" xfId="16" builtinId="25" customBuiltin="1"/>
    <cellStyle name="Total 2" xfId="390"/>
    <cellStyle name="Warning Text" xfId="14" builtinId="11" customBuiltin="1"/>
    <cellStyle name="Warning Text 2" xfId="3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tabSelected="1" workbookViewId="0">
      <selection activeCell="B34" sqref="B34"/>
    </sheetView>
  </sheetViews>
  <sheetFormatPr defaultRowHeight="15"/>
  <cols>
    <col min="2" max="2" width="30.28515625" bestFit="1" customWidth="1"/>
    <col min="3" max="3" width="14.42578125" style="2" customWidth="1"/>
    <col min="4" max="4" width="13.28515625" customWidth="1"/>
  </cols>
  <sheetData>
    <row r="2" spans="2:5">
      <c r="B2" s="1" t="s">
        <v>0</v>
      </c>
      <c r="C2" s="1" t="s">
        <v>9</v>
      </c>
      <c r="D2" s="1" t="s">
        <v>1</v>
      </c>
    </row>
    <row r="3" spans="2:5">
      <c r="B3" s="1" t="s">
        <v>3</v>
      </c>
      <c r="C3" s="5">
        <v>775</v>
      </c>
      <c r="D3" s="6">
        <v>41139</v>
      </c>
    </row>
    <row r="4" spans="2:5">
      <c r="B4" s="1" t="s">
        <v>6</v>
      </c>
      <c r="C4" s="5">
        <v>154.25</v>
      </c>
      <c r="D4" s="6">
        <v>9717.75</v>
      </c>
    </row>
    <row r="5" spans="2:5">
      <c r="B5" s="1" t="s">
        <v>7</v>
      </c>
      <c r="C5" s="5">
        <f>951.63+143.5+312</f>
        <v>1407.13</v>
      </c>
      <c r="D5" s="6">
        <f>41204.25+5372.19+9325</f>
        <v>55901.440000000002</v>
      </c>
    </row>
    <row r="6" spans="2:5">
      <c r="B6" s="1" t="s">
        <v>8</v>
      </c>
      <c r="C6" s="5">
        <f>125+43.35</f>
        <v>168.35</v>
      </c>
      <c r="D6" s="6">
        <f>3121.27+1732.25</f>
        <v>4853.5200000000004</v>
      </c>
    </row>
    <row r="7" spans="2:5" s="2" customFormat="1">
      <c r="B7" s="4" t="s">
        <v>14</v>
      </c>
      <c r="C7" s="7">
        <f>SUM(C3:C6)</f>
        <v>2504.73</v>
      </c>
      <c r="D7" s="8">
        <f>SUM(D3:D6)</f>
        <v>111611.71</v>
      </c>
    </row>
    <row r="10" spans="2:5">
      <c r="B10" s="1" t="s">
        <v>10</v>
      </c>
      <c r="C10" s="1" t="s">
        <v>9</v>
      </c>
      <c r="D10" s="1" t="s">
        <v>1</v>
      </c>
    </row>
    <row r="11" spans="2:5">
      <c r="B11" s="1" t="s">
        <v>2</v>
      </c>
      <c r="C11" s="9">
        <v>1153</v>
      </c>
      <c r="D11" s="6">
        <v>63415</v>
      </c>
    </row>
    <row r="12" spans="2:5">
      <c r="B12" s="1" t="s">
        <v>3</v>
      </c>
      <c r="C12" s="9">
        <f>1958+203.5</f>
        <v>2161.5</v>
      </c>
      <c r="D12" s="6">
        <f>121863.65+12280.5</f>
        <v>134144.15</v>
      </c>
    </row>
    <row r="13" spans="2:5">
      <c r="B13" s="1" t="s">
        <v>6</v>
      </c>
      <c r="C13" s="9">
        <v>133.25</v>
      </c>
      <c r="D13" s="6">
        <v>8394.75</v>
      </c>
    </row>
    <row r="14" spans="2:5">
      <c r="B14" s="3" t="s">
        <v>11</v>
      </c>
      <c r="C14" s="9">
        <v>237.08</v>
      </c>
      <c r="D14" s="6">
        <v>10526.35</v>
      </c>
      <c r="E14" s="2"/>
    </row>
    <row r="15" spans="2:5">
      <c r="B15" s="3" t="s">
        <v>4</v>
      </c>
      <c r="C15" s="10">
        <f>392+300.85+79.51+425</f>
        <v>1197.3600000000001</v>
      </c>
      <c r="D15" s="6">
        <f>18041.58+17365.05+4613.98+26962</f>
        <v>66982.61</v>
      </c>
    </row>
    <row r="16" spans="2:5">
      <c r="B16" s="1" t="s">
        <v>8</v>
      </c>
      <c r="C16" s="10">
        <v>49.09</v>
      </c>
      <c r="D16" s="6">
        <v>1961.63</v>
      </c>
    </row>
    <row r="17" spans="2:4">
      <c r="B17" s="1" t="s">
        <v>5</v>
      </c>
      <c r="C17" s="10">
        <f>184.67+44.75</f>
        <v>229.42</v>
      </c>
      <c r="D17" s="6">
        <f>7244.56+2013.75</f>
        <v>9258.3100000000013</v>
      </c>
    </row>
    <row r="18" spans="2:4" s="2" customFormat="1">
      <c r="B18" s="4" t="s">
        <v>14</v>
      </c>
      <c r="C18" s="11">
        <f>SUM(C11:C17)</f>
        <v>5160.7000000000007</v>
      </c>
      <c r="D18" s="8">
        <f>SUM(D11:D17)</f>
        <v>294682.8</v>
      </c>
    </row>
    <row r="21" spans="2:4">
      <c r="B21" s="1" t="s">
        <v>12</v>
      </c>
      <c r="C21" s="1" t="s">
        <v>9</v>
      </c>
      <c r="D21" s="1" t="s">
        <v>1</v>
      </c>
    </row>
    <row r="22" spans="2:4">
      <c r="B22" s="1" t="s">
        <v>5</v>
      </c>
      <c r="C22" s="9">
        <f>165+553.5</f>
        <v>718.5</v>
      </c>
      <c r="D22" s="12">
        <f>9781.2+33210</f>
        <v>42991.199999999997</v>
      </c>
    </row>
    <row r="23" spans="2:4">
      <c r="B23" s="1" t="s">
        <v>2</v>
      </c>
      <c r="C23" s="9">
        <f>614.17+441.83</f>
        <v>1056</v>
      </c>
      <c r="D23" s="12">
        <f>31716.85+20791.5</f>
        <v>52508.35</v>
      </c>
    </row>
    <row r="24" spans="2:4">
      <c r="B24" s="1" t="s">
        <v>3</v>
      </c>
      <c r="C24" s="9">
        <f>1930.5+199.75</f>
        <v>2130.25</v>
      </c>
      <c r="D24" s="12">
        <f>101775.96+12584.25</f>
        <v>114360.21</v>
      </c>
    </row>
    <row r="25" spans="2:4">
      <c r="B25" s="1" t="s">
        <v>6</v>
      </c>
      <c r="C25" s="10">
        <v>697.25</v>
      </c>
      <c r="D25" s="12">
        <v>42357.97</v>
      </c>
    </row>
    <row r="26" spans="2:4">
      <c r="B26" s="3" t="s">
        <v>4</v>
      </c>
      <c r="C26" s="10">
        <v>2507.84</v>
      </c>
      <c r="D26" s="12">
        <v>107279.54</v>
      </c>
    </row>
    <row r="27" spans="2:4">
      <c r="B27" s="1" t="s">
        <v>13</v>
      </c>
      <c r="C27" s="10">
        <f>291+519.59+819.25+41.5+205</f>
        <v>1876.3400000000001</v>
      </c>
      <c r="D27" s="12">
        <f>16150.52+20762.81+40970.75+1683.66+9225</f>
        <v>88792.74</v>
      </c>
    </row>
    <row r="28" spans="2:4">
      <c r="B28" s="4" t="s">
        <v>14</v>
      </c>
      <c r="C28" s="13">
        <f>SUM(C22:C27)</f>
        <v>8986.18</v>
      </c>
      <c r="D28" s="8">
        <f>SUM(D22:D27)</f>
        <v>448290.01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4682</vt:lpstr>
    </vt:vector>
  </TitlesOfParts>
  <Company>WCFT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Delmonte, Samuel</dc:creator>
  <cp:lastModifiedBy>Hurst, Sean</cp:lastModifiedBy>
  <dcterms:created xsi:type="dcterms:W3CDTF">2021-04-22T10:24:01Z</dcterms:created>
  <dcterms:modified xsi:type="dcterms:W3CDTF">2021-04-26T10:33:37Z</dcterms:modified>
</cp:coreProperties>
</file>